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Գնային առաջարկներ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3" i="1" l="1"/>
  <c r="K13" i="1" s="1"/>
  <c r="H13" i="1" s="1"/>
  <c r="G13" i="1"/>
  <c r="J12" i="1"/>
  <c r="K12" i="1" s="1"/>
  <c r="H12" i="1" s="1"/>
  <c r="G12" i="1"/>
  <c r="J11" i="1"/>
  <c r="K11" i="1" s="1"/>
  <c r="H11" i="1" s="1"/>
  <c r="G11" i="1"/>
  <c r="J10" i="1"/>
  <c r="K10" i="1" s="1"/>
  <c r="H10" i="1" s="1"/>
  <c r="G10" i="1"/>
  <c r="J9" i="1"/>
  <c r="K9" i="1" s="1"/>
  <c r="H9" i="1" s="1"/>
  <c r="G9" i="1"/>
  <c r="J8" i="1"/>
  <c r="K8" i="1" s="1"/>
  <c r="H8" i="1" s="1"/>
  <c r="G8" i="1"/>
  <c r="J7" i="1"/>
  <c r="K7" i="1" s="1"/>
  <c r="H7" i="1" s="1"/>
  <c r="G7" i="1"/>
  <c r="J6" i="1"/>
  <c r="K6" i="1" s="1"/>
  <c r="H6" i="1" s="1"/>
  <c r="G6" i="1"/>
  <c r="O13" i="1"/>
  <c r="P13" i="1" s="1"/>
  <c r="M13" i="1" s="1"/>
  <c r="L13" i="1"/>
  <c r="P12" i="1"/>
  <c r="M12" i="1" s="1"/>
  <c r="O12" i="1"/>
  <c r="L12" i="1"/>
  <c r="P11" i="1"/>
  <c r="M11" i="1" s="1"/>
  <c r="O11" i="1"/>
  <c r="L11" i="1"/>
  <c r="P10" i="1"/>
  <c r="M10" i="1" s="1"/>
  <c r="O10" i="1"/>
  <c r="L10" i="1"/>
  <c r="P9" i="1"/>
  <c r="M9" i="1" s="1"/>
  <c r="O9" i="1"/>
  <c r="L9" i="1"/>
  <c r="P8" i="1"/>
  <c r="M8" i="1" s="1"/>
  <c r="O8" i="1"/>
  <c r="L8" i="1"/>
  <c r="P7" i="1"/>
  <c r="M7" i="1" s="1"/>
  <c r="O7" i="1"/>
  <c r="L7" i="1"/>
  <c r="P6" i="1"/>
  <c r="M6" i="1" s="1"/>
  <c r="O6" i="1"/>
  <c r="L6" i="1"/>
  <c r="T13" i="1" l="1"/>
  <c r="U13" i="1" s="1"/>
  <c r="R13" i="1" s="1"/>
  <c r="Q13" i="1"/>
  <c r="T12" i="1"/>
  <c r="U12" i="1" s="1"/>
  <c r="R12" i="1" s="1"/>
  <c r="Q12" i="1"/>
  <c r="T11" i="1"/>
  <c r="U11" i="1" s="1"/>
  <c r="R11" i="1" s="1"/>
  <c r="Q11" i="1"/>
  <c r="T10" i="1"/>
  <c r="U10" i="1" s="1"/>
  <c r="R10" i="1" s="1"/>
  <c r="Q10" i="1"/>
  <c r="T9" i="1"/>
  <c r="U9" i="1" s="1"/>
  <c r="R9" i="1" s="1"/>
  <c r="Q9" i="1"/>
  <c r="T8" i="1"/>
  <c r="U8" i="1" s="1"/>
  <c r="R8" i="1" s="1"/>
  <c r="Q8" i="1"/>
  <c r="T7" i="1"/>
  <c r="U7" i="1" s="1"/>
  <c r="R7" i="1" s="1"/>
  <c r="Q7" i="1"/>
  <c r="T6" i="1"/>
  <c r="U6" i="1" s="1"/>
  <c r="R6" i="1" s="1"/>
  <c r="Q6" i="1"/>
  <c r="F7" i="1"/>
  <c r="F8" i="1"/>
  <c r="F9" i="1"/>
  <c r="F10" i="1"/>
  <c r="F11" i="1"/>
  <c r="F12" i="1"/>
  <c r="F13" i="1"/>
  <c r="F6" i="1"/>
</calcChain>
</file>

<file path=xl/sharedStrings.xml><?xml version="1.0" encoding="utf-8"?>
<sst xmlns="http://schemas.openxmlformats.org/spreadsheetml/2006/main" count="43" uniqueCount="33">
  <si>
    <t>Ապրանքի</t>
  </si>
  <si>
    <t xml:space="preserve">անվանումը </t>
  </si>
  <si>
    <t>CPV</t>
  </si>
  <si>
    <t>Չ/հ</t>
  </si>
  <si>
    <t>Գնային առաջարկներ</t>
  </si>
  <si>
    <t>Միավորի գին` առանց ԱԱՀ</t>
  </si>
  <si>
    <t>Միավորի գին` ներառյալ ԱԱՀ</t>
  </si>
  <si>
    <t>Գումար` առանց ԱԱՀ</t>
  </si>
  <si>
    <t>ԱԱՀ</t>
  </si>
  <si>
    <t>Գումար ներառյալ ԱԱՀ</t>
  </si>
  <si>
    <t>Նախահաշվային</t>
  </si>
  <si>
    <t>Քանակ</t>
  </si>
  <si>
    <t>Միավորի գին</t>
  </si>
  <si>
    <t>Գումար</t>
  </si>
  <si>
    <t>Նատալի ֆարմ ՍՊԸ</t>
  </si>
  <si>
    <t>33691176/2</t>
  </si>
  <si>
    <t xml:space="preserve">Լևոմեպրոմազին 25մգ/մլ, 1մլ  ամպուլա </t>
  </si>
  <si>
    <t>33691176/3</t>
  </si>
  <si>
    <t xml:space="preserve">Մոդիտեն-Դեպո 25մգ/մլ, 1մլ ամպուլ  </t>
  </si>
  <si>
    <t>33691176/4</t>
  </si>
  <si>
    <t xml:space="preserve">Տետուրամ դ/հ 150մգ.  </t>
  </si>
  <si>
    <t>33611350/1</t>
  </si>
  <si>
    <t>Ասկորբինաթթու  50մգ/մլ, 5մլ ամպուլ</t>
  </si>
  <si>
    <t>33691730/1</t>
  </si>
  <si>
    <t xml:space="preserve">Ֆերում-լեկ 50մգ/մլ, 2մլ սրվակ </t>
  </si>
  <si>
    <t>33691730/2</t>
  </si>
  <si>
    <t xml:space="preserve">Ֆերում-լեկ դեղահատ ծամելու 100մգ  </t>
  </si>
  <si>
    <t>33621761/1</t>
  </si>
  <si>
    <t>Ացետիլսալիցիլաթթու, մագնեզիումի հիդրօքսիդ 150մգ + 30,39մգ</t>
  </si>
  <si>
    <t>33211110/3</t>
  </si>
  <si>
    <t>Գլյուկոմետրի ստրիպեր</t>
  </si>
  <si>
    <t>Դելտա ՍՊԸ</t>
  </si>
  <si>
    <t>Արֆարմացիա ՓԲԸ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</si>
</sst>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A_M_D_-;\-* #,##0.00\ _A_M_D_-;_-* &quot;-&quot;??\ _A_M_D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GHEA Grapalat"/>
      <family val="3"/>
    </font>
    <font>
      <sz val="10"/>
      <color theme="1"/>
      <name val="GHEA Grapalat"/>
      <family val="3"/>
    </font>
    <font>
      <b/>
      <i/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9"/>
      <color theme="1"/>
      <name val="GHEA Grapalat"/>
      <family val="3"/>
    </font>
    <font>
      <b/>
      <sz val="10"/>
      <color theme="1"/>
      <name val="GHEA Grapalat"/>
      <family val="3"/>
    </font>
    <font>
      <b/>
      <sz val="11"/>
      <color theme="1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43" fontId="3" fillId="3" borderId="1" xfId="1" applyFont="1" applyFill="1" applyBorder="1" applyAlignment="1">
      <alignment horizontal="center" vertical="center" wrapText="1"/>
    </xf>
    <xf numFmtId="43" fontId="3" fillId="3" borderId="6" xfId="1" applyFont="1" applyFill="1" applyBorder="1" applyAlignment="1">
      <alignment horizontal="center" vertical="center" wrapText="1"/>
    </xf>
    <xf numFmtId="0" fontId="5" fillId="0" borderId="0" xfId="0" applyFont="1" applyAlignment="1"/>
    <xf numFmtId="0" fontId="2" fillId="2" borderId="5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43" fontId="3" fillId="2" borderId="1" xfId="1" applyFont="1" applyFill="1" applyBorder="1" applyAlignment="1">
      <alignment horizontal="center" vertical="center" wrapText="1"/>
    </xf>
    <xf numFmtId="43" fontId="3" fillId="2" borderId="6" xfId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49" fontId="3" fillId="2" borderId="8" xfId="0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left" vertical="center" wrapText="1"/>
    </xf>
    <xf numFmtId="43" fontId="3" fillId="2" borderId="8" xfId="1" applyFont="1" applyFill="1" applyBorder="1" applyAlignment="1">
      <alignment horizontal="center" vertical="center" wrapText="1"/>
    </xf>
    <xf numFmtId="43" fontId="3" fillId="2" borderId="9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43" fontId="3" fillId="0" borderId="5" xfId="1" applyFont="1" applyFill="1" applyBorder="1" applyAlignment="1">
      <alignment horizontal="center" vertical="center"/>
    </xf>
    <xf numFmtId="43" fontId="3" fillId="0" borderId="1" xfId="1" applyFont="1" applyFill="1" applyBorder="1" applyAlignment="1">
      <alignment horizontal="center" vertical="center"/>
    </xf>
    <xf numFmtId="43" fontId="3" fillId="0" borderId="6" xfId="1" applyFont="1" applyFill="1" applyBorder="1" applyAlignment="1">
      <alignment horizontal="center" vertical="center"/>
    </xf>
    <xf numFmtId="43" fontId="3" fillId="0" borderId="7" xfId="1" applyFont="1" applyFill="1" applyBorder="1" applyAlignment="1">
      <alignment horizontal="center" vertical="center"/>
    </xf>
    <xf numFmtId="43" fontId="3" fillId="0" borderId="8" xfId="1" applyFont="1" applyFill="1" applyBorder="1" applyAlignment="1">
      <alignment horizontal="center" vertical="center"/>
    </xf>
    <xf numFmtId="43" fontId="3" fillId="0" borderId="9" xfId="1" applyFont="1" applyFill="1" applyBorder="1" applyAlignment="1">
      <alignment horizontal="center" vertical="center"/>
    </xf>
    <xf numFmtId="43" fontId="3" fillId="2" borderId="5" xfId="1" applyFont="1" applyFill="1" applyBorder="1" applyAlignment="1">
      <alignment horizontal="center" vertical="center"/>
    </xf>
    <xf numFmtId="43" fontId="3" fillId="2" borderId="1" xfId="1" applyFont="1" applyFill="1" applyBorder="1" applyAlignment="1">
      <alignment horizontal="center" vertical="center"/>
    </xf>
    <xf numFmtId="43" fontId="3" fillId="2" borderId="6" xfId="1" applyFont="1" applyFill="1" applyBorder="1" applyAlignment="1">
      <alignment horizontal="center" vertical="center"/>
    </xf>
    <xf numFmtId="43" fontId="3" fillId="2" borderId="7" xfId="1" applyFont="1" applyFill="1" applyBorder="1" applyAlignment="1">
      <alignment horizontal="center" vertical="center"/>
    </xf>
    <xf numFmtId="43" fontId="3" fillId="2" borderId="8" xfId="1" applyFont="1" applyFill="1" applyBorder="1" applyAlignment="1">
      <alignment horizontal="center" vertical="center"/>
    </xf>
    <xf numFmtId="43" fontId="3" fillId="2" borderId="9" xfId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14"/>
  <sheetViews>
    <sheetView tabSelected="1" zoomScaleNormal="100" workbookViewId="0">
      <selection activeCell="G28" sqref="G28"/>
    </sheetView>
  </sheetViews>
  <sheetFormatPr defaultRowHeight="16.5" x14ac:dyDescent="0.3"/>
  <cols>
    <col min="1" max="1" width="8.7109375" style="3" customWidth="1"/>
    <col min="2" max="2" width="16.7109375" style="3" customWidth="1"/>
    <col min="3" max="3" width="50" style="3" customWidth="1"/>
    <col min="4" max="4" width="15.28515625" style="3" customWidth="1"/>
    <col min="5" max="5" width="13.140625" style="3" bestFit="1" customWidth="1"/>
    <col min="6" max="6" width="16.42578125" style="3" bestFit="1" customWidth="1"/>
    <col min="7" max="21" width="22.140625" style="3" customWidth="1"/>
    <col min="22" max="46" width="9.140625" style="16"/>
    <col min="47" max="16384" width="9.140625" style="3"/>
  </cols>
  <sheetData>
    <row r="1" spans="1:21" x14ac:dyDescent="0.3">
      <c r="A1" s="1"/>
    </row>
    <row r="2" spans="1:21" x14ac:dyDescent="0.3">
      <c r="A2" s="5" t="s">
        <v>4</v>
      </c>
      <c r="B2" s="5"/>
      <c r="C2" s="5"/>
      <c r="D2" s="5"/>
      <c r="E2" s="5"/>
      <c r="F2" s="5"/>
    </row>
    <row r="3" spans="1:21" ht="17.25" thickBot="1" x14ac:dyDescent="0.35"/>
    <row r="4" spans="1:21" x14ac:dyDescent="0.3">
      <c r="A4" s="41" t="s">
        <v>0</v>
      </c>
      <c r="B4" s="42"/>
      <c r="C4" s="42"/>
      <c r="D4" s="43" t="s">
        <v>10</v>
      </c>
      <c r="E4" s="44"/>
      <c r="F4" s="45"/>
      <c r="G4" s="46" t="s">
        <v>14</v>
      </c>
      <c r="H4" s="47"/>
      <c r="I4" s="47"/>
      <c r="J4" s="47"/>
      <c r="K4" s="48"/>
      <c r="L4" s="46" t="s">
        <v>31</v>
      </c>
      <c r="M4" s="47"/>
      <c r="N4" s="47"/>
      <c r="O4" s="47"/>
      <c r="P4" s="48"/>
      <c r="Q4" s="46" t="s">
        <v>32</v>
      </c>
      <c r="R4" s="47"/>
      <c r="S4" s="47"/>
      <c r="T4" s="47"/>
      <c r="U4" s="48"/>
    </row>
    <row r="5" spans="1:21" ht="26.25" customHeight="1" x14ac:dyDescent="0.3">
      <c r="A5" s="9" t="s">
        <v>3</v>
      </c>
      <c r="B5" s="4" t="s">
        <v>2</v>
      </c>
      <c r="C5" s="4" t="s">
        <v>1</v>
      </c>
      <c r="D5" s="4" t="s">
        <v>11</v>
      </c>
      <c r="E5" s="4" t="s">
        <v>12</v>
      </c>
      <c r="F5" s="10" t="s">
        <v>13</v>
      </c>
      <c r="G5" s="7" t="s">
        <v>5</v>
      </c>
      <c r="H5" s="6" t="s">
        <v>6</v>
      </c>
      <c r="I5" s="6" t="s">
        <v>7</v>
      </c>
      <c r="J5" s="6" t="s">
        <v>8</v>
      </c>
      <c r="K5" s="8" t="s">
        <v>9</v>
      </c>
      <c r="L5" s="7" t="s">
        <v>5</v>
      </c>
      <c r="M5" s="6" t="s">
        <v>6</v>
      </c>
      <c r="N5" s="6" t="s">
        <v>7</v>
      </c>
      <c r="O5" s="6" t="s">
        <v>8</v>
      </c>
      <c r="P5" s="8" t="s">
        <v>9</v>
      </c>
      <c r="Q5" s="7" t="s">
        <v>5</v>
      </c>
      <c r="R5" s="6" t="s">
        <v>6</v>
      </c>
      <c r="S5" s="6" t="s">
        <v>7</v>
      </c>
      <c r="T5" s="6" t="s">
        <v>8</v>
      </c>
      <c r="U5" s="8" t="s">
        <v>9</v>
      </c>
    </row>
    <row r="6" spans="1:21" s="27" customFormat="1" x14ac:dyDescent="0.25">
      <c r="A6" s="11">
        <v>1</v>
      </c>
      <c r="B6" s="12" t="s">
        <v>15</v>
      </c>
      <c r="C6" s="13" t="s">
        <v>16</v>
      </c>
      <c r="D6" s="14">
        <v>9000</v>
      </c>
      <c r="E6" s="14">
        <v>240</v>
      </c>
      <c r="F6" s="15">
        <f>+E6*D6</f>
        <v>2160000</v>
      </c>
      <c r="G6" s="29">
        <f>+I6/$D6</f>
        <v>0</v>
      </c>
      <c r="H6" s="30">
        <f>+K6/$D6</f>
        <v>0</v>
      </c>
      <c r="I6" s="30"/>
      <c r="J6" s="30">
        <f>+I6*0.2</f>
        <v>0</v>
      </c>
      <c r="K6" s="31">
        <f>+J6+I6</f>
        <v>0</v>
      </c>
      <c r="L6" s="29">
        <f>+N6/$D6</f>
        <v>0</v>
      </c>
      <c r="M6" s="30">
        <f>+P6/$D6</f>
        <v>0</v>
      </c>
      <c r="N6" s="30"/>
      <c r="O6" s="30">
        <f>+N6*0.2</f>
        <v>0</v>
      </c>
      <c r="P6" s="31">
        <f>+O6+N6</f>
        <v>0</v>
      </c>
      <c r="Q6" s="29">
        <f>+S6/$D6</f>
        <v>0</v>
      </c>
      <c r="R6" s="30">
        <f>+U6/$D6</f>
        <v>0</v>
      </c>
      <c r="S6" s="30"/>
      <c r="T6" s="30">
        <f>+S6*0.2</f>
        <v>0</v>
      </c>
      <c r="U6" s="31">
        <f>+T6+S6</f>
        <v>0</v>
      </c>
    </row>
    <row r="7" spans="1:21" s="27" customFormat="1" x14ac:dyDescent="0.25">
      <c r="A7" s="11">
        <v>2</v>
      </c>
      <c r="B7" s="12" t="s">
        <v>17</v>
      </c>
      <c r="C7" s="13" t="s">
        <v>18</v>
      </c>
      <c r="D7" s="14">
        <v>2500</v>
      </c>
      <c r="E7" s="14">
        <v>800</v>
      </c>
      <c r="F7" s="15">
        <f t="shared" ref="F7:F13" si="0">+E7*D7</f>
        <v>2000000</v>
      </c>
      <c r="G7" s="29">
        <f t="shared" ref="G7:G13" si="1">+I7/$D7</f>
        <v>0</v>
      </c>
      <c r="H7" s="30">
        <f t="shared" ref="H7:H13" si="2">+K7/$D7</f>
        <v>0</v>
      </c>
      <c r="I7" s="30"/>
      <c r="J7" s="30">
        <f t="shared" ref="J7:J13" si="3">+I7*0.2</f>
        <v>0</v>
      </c>
      <c r="K7" s="31">
        <f t="shared" ref="K7:K13" si="4">+J7+I7</f>
        <v>0</v>
      </c>
      <c r="L7" s="29">
        <f t="shared" ref="L7:L13" si="5">+N7/$D7</f>
        <v>0</v>
      </c>
      <c r="M7" s="30">
        <f t="shared" ref="M7:M13" si="6">+P7/$D7</f>
        <v>0</v>
      </c>
      <c r="N7" s="30"/>
      <c r="O7" s="30">
        <f t="shared" ref="O7:O13" si="7">+N7*0.2</f>
        <v>0</v>
      </c>
      <c r="P7" s="31">
        <f t="shared" ref="P7:P13" si="8">+O7+N7</f>
        <v>0</v>
      </c>
      <c r="Q7" s="29">
        <f t="shared" ref="Q7:Q13" si="9">+S7/$D7</f>
        <v>0</v>
      </c>
      <c r="R7" s="30">
        <f t="shared" ref="R7:R13" si="10">+U7/$D7</f>
        <v>0</v>
      </c>
      <c r="S7" s="30"/>
      <c r="T7" s="30">
        <f t="shared" ref="T7:T13" si="11">+S7*0.2</f>
        <v>0</v>
      </c>
      <c r="U7" s="31">
        <f t="shared" ref="U7:U13" si="12">+T7+S7</f>
        <v>0</v>
      </c>
    </row>
    <row r="8" spans="1:21" s="27" customFormat="1" x14ac:dyDescent="0.25">
      <c r="A8" s="11">
        <v>3</v>
      </c>
      <c r="B8" s="12" t="s">
        <v>19</v>
      </c>
      <c r="C8" s="13" t="s">
        <v>20</v>
      </c>
      <c r="D8" s="14">
        <v>1500</v>
      </c>
      <c r="E8" s="14">
        <v>60</v>
      </c>
      <c r="F8" s="15">
        <f t="shared" si="0"/>
        <v>90000</v>
      </c>
      <c r="G8" s="29">
        <f t="shared" si="1"/>
        <v>0</v>
      </c>
      <c r="H8" s="30">
        <f t="shared" si="2"/>
        <v>0</v>
      </c>
      <c r="I8" s="30"/>
      <c r="J8" s="30">
        <f t="shared" si="3"/>
        <v>0</v>
      </c>
      <c r="K8" s="31">
        <f t="shared" si="4"/>
        <v>0</v>
      </c>
      <c r="L8" s="29">
        <f t="shared" si="5"/>
        <v>0</v>
      </c>
      <c r="M8" s="30">
        <f t="shared" si="6"/>
        <v>0</v>
      </c>
      <c r="N8" s="30"/>
      <c r="O8" s="30">
        <f t="shared" si="7"/>
        <v>0</v>
      </c>
      <c r="P8" s="31">
        <f t="shared" si="8"/>
        <v>0</v>
      </c>
      <c r="Q8" s="29">
        <f t="shared" si="9"/>
        <v>0</v>
      </c>
      <c r="R8" s="30">
        <f t="shared" si="10"/>
        <v>0</v>
      </c>
      <c r="S8" s="30"/>
      <c r="T8" s="30">
        <f t="shared" si="11"/>
        <v>0</v>
      </c>
      <c r="U8" s="31">
        <f t="shared" si="12"/>
        <v>0</v>
      </c>
    </row>
    <row r="9" spans="1:21" s="28" customFormat="1" x14ac:dyDescent="0.25">
      <c r="A9" s="17">
        <v>4</v>
      </c>
      <c r="B9" s="18" t="s">
        <v>21</v>
      </c>
      <c r="C9" s="19" t="s">
        <v>22</v>
      </c>
      <c r="D9" s="20">
        <v>2700</v>
      </c>
      <c r="E9" s="20">
        <v>51</v>
      </c>
      <c r="F9" s="21">
        <f t="shared" si="0"/>
        <v>137700</v>
      </c>
      <c r="G9" s="35">
        <f t="shared" si="1"/>
        <v>42</v>
      </c>
      <c r="H9" s="36">
        <f t="shared" si="2"/>
        <v>50.4</v>
      </c>
      <c r="I9" s="36">
        <v>113400</v>
      </c>
      <c r="J9" s="36">
        <f t="shared" si="3"/>
        <v>22680</v>
      </c>
      <c r="K9" s="37">
        <f t="shared" si="4"/>
        <v>136080</v>
      </c>
      <c r="L9" s="29">
        <f t="shared" si="5"/>
        <v>0</v>
      </c>
      <c r="M9" s="30">
        <f t="shared" si="6"/>
        <v>0</v>
      </c>
      <c r="N9" s="30"/>
      <c r="O9" s="30">
        <f t="shared" si="7"/>
        <v>0</v>
      </c>
      <c r="P9" s="31">
        <f t="shared" si="8"/>
        <v>0</v>
      </c>
      <c r="Q9" s="29">
        <f t="shared" si="9"/>
        <v>0</v>
      </c>
      <c r="R9" s="30">
        <f t="shared" si="10"/>
        <v>0</v>
      </c>
      <c r="S9" s="30"/>
      <c r="T9" s="30">
        <f t="shared" si="11"/>
        <v>0</v>
      </c>
      <c r="U9" s="31">
        <f t="shared" si="12"/>
        <v>0</v>
      </c>
    </row>
    <row r="10" spans="1:21" s="27" customFormat="1" x14ac:dyDescent="0.25">
      <c r="A10" s="17">
        <v>5</v>
      </c>
      <c r="B10" s="18" t="s">
        <v>23</v>
      </c>
      <c r="C10" s="19" t="s">
        <v>24</v>
      </c>
      <c r="D10" s="20">
        <v>300</v>
      </c>
      <c r="E10" s="20">
        <v>900</v>
      </c>
      <c r="F10" s="21">
        <f t="shared" si="0"/>
        <v>270000</v>
      </c>
      <c r="G10" s="29">
        <f t="shared" si="1"/>
        <v>724.99166666666667</v>
      </c>
      <c r="H10" s="30">
        <f t="shared" si="2"/>
        <v>869.99</v>
      </c>
      <c r="I10" s="30">
        <v>217497.5</v>
      </c>
      <c r="J10" s="30">
        <f t="shared" si="3"/>
        <v>43499.5</v>
      </c>
      <c r="K10" s="31">
        <f t="shared" si="4"/>
        <v>260997</v>
      </c>
      <c r="L10" s="29">
        <f t="shared" si="5"/>
        <v>0</v>
      </c>
      <c r="M10" s="30">
        <f t="shared" si="6"/>
        <v>0</v>
      </c>
      <c r="N10" s="30"/>
      <c r="O10" s="30">
        <f t="shared" si="7"/>
        <v>0</v>
      </c>
      <c r="P10" s="31">
        <f t="shared" si="8"/>
        <v>0</v>
      </c>
      <c r="Q10" s="35">
        <f t="shared" si="9"/>
        <v>643.33333333333337</v>
      </c>
      <c r="R10" s="36">
        <f t="shared" si="10"/>
        <v>772</v>
      </c>
      <c r="S10" s="36">
        <v>193000</v>
      </c>
      <c r="T10" s="36">
        <f t="shared" si="11"/>
        <v>38600</v>
      </c>
      <c r="U10" s="37">
        <f t="shared" si="12"/>
        <v>231600</v>
      </c>
    </row>
    <row r="11" spans="1:21" s="27" customFormat="1" x14ac:dyDescent="0.25">
      <c r="A11" s="11">
        <v>6</v>
      </c>
      <c r="B11" s="12" t="s">
        <v>25</v>
      </c>
      <c r="C11" s="13" t="s">
        <v>26</v>
      </c>
      <c r="D11" s="14">
        <v>510</v>
      </c>
      <c r="E11" s="14">
        <v>30</v>
      </c>
      <c r="F11" s="15">
        <f t="shared" si="0"/>
        <v>15300</v>
      </c>
      <c r="G11" s="35">
        <f t="shared" si="1"/>
        <v>97.5</v>
      </c>
      <c r="H11" s="36">
        <f t="shared" si="2"/>
        <v>117</v>
      </c>
      <c r="I11" s="36">
        <v>49725</v>
      </c>
      <c r="J11" s="36">
        <f t="shared" si="3"/>
        <v>9945</v>
      </c>
      <c r="K11" s="37">
        <f t="shared" si="4"/>
        <v>59670</v>
      </c>
      <c r="L11" s="29">
        <f t="shared" si="5"/>
        <v>0</v>
      </c>
      <c r="M11" s="30">
        <f t="shared" si="6"/>
        <v>0</v>
      </c>
      <c r="N11" s="30"/>
      <c r="O11" s="30">
        <f t="shared" si="7"/>
        <v>0</v>
      </c>
      <c r="P11" s="31">
        <f t="shared" si="8"/>
        <v>0</v>
      </c>
      <c r="Q11" s="29">
        <f t="shared" si="9"/>
        <v>0</v>
      </c>
      <c r="R11" s="30">
        <f t="shared" si="10"/>
        <v>0</v>
      </c>
      <c r="S11" s="30"/>
      <c r="T11" s="30">
        <f t="shared" si="11"/>
        <v>0</v>
      </c>
      <c r="U11" s="31">
        <f t="shared" si="12"/>
        <v>0</v>
      </c>
    </row>
    <row r="12" spans="1:21" s="27" customFormat="1" ht="27" x14ac:dyDescent="0.25">
      <c r="A12" s="11">
        <v>7</v>
      </c>
      <c r="B12" s="12" t="s">
        <v>27</v>
      </c>
      <c r="C12" s="13" t="s">
        <v>28</v>
      </c>
      <c r="D12" s="14">
        <v>700</v>
      </c>
      <c r="E12" s="14">
        <v>25</v>
      </c>
      <c r="F12" s="15">
        <f t="shared" si="0"/>
        <v>17500</v>
      </c>
      <c r="G12" s="35">
        <f t="shared" si="1"/>
        <v>23.324999999999999</v>
      </c>
      <c r="H12" s="36">
        <f t="shared" si="2"/>
        <v>27.99</v>
      </c>
      <c r="I12" s="36">
        <v>16327.5</v>
      </c>
      <c r="J12" s="36">
        <f t="shared" si="3"/>
        <v>3265.5</v>
      </c>
      <c r="K12" s="37">
        <f t="shared" si="4"/>
        <v>19593</v>
      </c>
      <c r="L12" s="29">
        <f t="shared" si="5"/>
        <v>0</v>
      </c>
      <c r="M12" s="30">
        <f t="shared" si="6"/>
        <v>0</v>
      </c>
      <c r="N12" s="30"/>
      <c r="O12" s="30">
        <f t="shared" si="7"/>
        <v>0</v>
      </c>
      <c r="P12" s="31">
        <f t="shared" si="8"/>
        <v>0</v>
      </c>
      <c r="Q12" s="29">
        <f t="shared" si="9"/>
        <v>0</v>
      </c>
      <c r="R12" s="30">
        <f t="shared" si="10"/>
        <v>0</v>
      </c>
      <c r="S12" s="30"/>
      <c r="T12" s="30">
        <f t="shared" si="11"/>
        <v>0</v>
      </c>
      <c r="U12" s="31">
        <f t="shared" si="12"/>
        <v>0</v>
      </c>
    </row>
    <row r="13" spans="1:21" s="27" customFormat="1" ht="17.25" thickBot="1" x14ac:dyDescent="0.3">
      <c r="A13" s="22">
        <v>8</v>
      </c>
      <c r="B13" s="23" t="s">
        <v>29</v>
      </c>
      <c r="C13" s="24" t="s">
        <v>30</v>
      </c>
      <c r="D13" s="25">
        <v>1200</v>
      </c>
      <c r="E13" s="25">
        <v>120</v>
      </c>
      <c r="F13" s="26">
        <f t="shared" si="0"/>
        <v>144000</v>
      </c>
      <c r="G13" s="32">
        <f t="shared" si="1"/>
        <v>0</v>
      </c>
      <c r="H13" s="33">
        <f t="shared" si="2"/>
        <v>0</v>
      </c>
      <c r="I13" s="33"/>
      <c r="J13" s="33">
        <f t="shared" si="3"/>
        <v>0</v>
      </c>
      <c r="K13" s="34">
        <f t="shared" si="4"/>
        <v>0</v>
      </c>
      <c r="L13" s="38">
        <f t="shared" si="5"/>
        <v>100</v>
      </c>
      <c r="M13" s="39">
        <f t="shared" si="6"/>
        <v>120</v>
      </c>
      <c r="N13" s="39">
        <v>120000</v>
      </c>
      <c r="O13" s="39">
        <f t="shared" si="7"/>
        <v>24000</v>
      </c>
      <c r="P13" s="40">
        <f t="shared" si="8"/>
        <v>144000</v>
      </c>
      <c r="Q13" s="32">
        <f t="shared" si="9"/>
        <v>0</v>
      </c>
      <c r="R13" s="33">
        <f t="shared" si="10"/>
        <v>0</v>
      </c>
      <c r="S13" s="33"/>
      <c r="T13" s="33">
        <f t="shared" si="11"/>
        <v>0</v>
      </c>
      <c r="U13" s="34">
        <f t="shared" si="12"/>
        <v>0</v>
      </c>
    </row>
    <row r="14" spans="1:21" x14ac:dyDescent="0.3">
      <c r="A14" s="2"/>
    </row>
  </sheetData>
  <mergeCells count="5">
    <mergeCell ref="A4:C4"/>
    <mergeCell ref="D4:F4"/>
    <mergeCell ref="Q4:U4"/>
    <mergeCell ref="L4:P4"/>
    <mergeCell ref="G4:K4"/>
  </mergeCells>
  <pageMargins left="0.70866141732283472" right="0.70866141732283472" top="0.74803149606299213" bottom="0.74803149606299213" header="0.31496062992125984" footer="0.31496062992125984"/>
  <pageSetup paperSize="9" scale="3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Գնային առաջարկներ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2022-02-28T16:27:41Z</dcterms:modified>
</cp:coreProperties>
</file>